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/>
  <xr:revisionPtr revIDLastSave="0" documentId="13_ncr:1_{4CF14D99-EEB7-4838-8007-BE9E70D8F334}" xr6:coauthVersionLast="45" xr6:coauthVersionMax="45" xr10:uidLastSave="{00000000-0000-0000-0000-000000000000}"/>
  <bookViews>
    <workbookView xWindow="20370" yWindow="-1770" windowWidth="25440" windowHeight="15390" activeTab="1" xr2:uid="{00000000-000D-0000-FFFF-FFFF00000000}"/>
  </bookViews>
  <sheets>
    <sheet name="Start" sheetId="2" r:id="rId1"/>
    <sheet name="Personal Monthly Budget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12" i="1"/>
  <c r="H6" i="1" s="1"/>
  <c r="E15" i="1"/>
  <c r="E25" i="1" s="1"/>
  <c r="J15" i="1"/>
  <c r="E16" i="1"/>
  <c r="J16" i="1"/>
  <c r="E17" i="1"/>
  <c r="J17" i="1"/>
  <c r="E18" i="1"/>
  <c r="J18" i="1"/>
  <c r="E19" i="1"/>
  <c r="J19" i="1"/>
  <c r="E20" i="1"/>
  <c r="J20" i="1"/>
  <c r="E21" i="1"/>
  <c r="J21" i="1"/>
  <c r="E22" i="1"/>
  <c r="J22" i="1"/>
  <c r="E23" i="1"/>
  <c r="J23" i="1"/>
  <c r="E24" i="1"/>
  <c r="J24" i="1"/>
  <c r="J27" i="1"/>
  <c r="E28" i="1"/>
  <c r="J28" i="1"/>
  <c r="E29" i="1"/>
  <c r="J29" i="1"/>
  <c r="E30" i="1"/>
  <c r="J30" i="1"/>
  <c r="J33" i="1" s="1"/>
  <c r="E31" i="1"/>
  <c r="J31" i="1"/>
  <c r="J32" i="1"/>
  <c r="E33" i="1"/>
  <c r="E34" i="1"/>
  <c r="E35" i="1"/>
  <c r="J36" i="1"/>
  <c r="J37" i="1"/>
  <c r="E38" i="1"/>
  <c r="J38" i="1"/>
  <c r="E39" i="1"/>
  <c r="J39" i="1"/>
  <c r="E40" i="1"/>
  <c r="J40" i="1"/>
  <c r="E41" i="1"/>
  <c r="E42" i="1"/>
  <c r="J43" i="1"/>
  <c r="J44" i="1"/>
  <c r="J45" i="1"/>
  <c r="E46" i="1"/>
  <c r="E47" i="1"/>
  <c r="E48" i="1" s="1"/>
  <c r="J49" i="1"/>
  <c r="J52" i="1" s="1"/>
  <c r="J50" i="1"/>
  <c r="E51" i="1"/>
  <c r="J51" i="1"/>
  <c r="E52" i="1"/>
  <c r="E53" i="1"/>
  <c r="E56" i="1" s="1"/>
  <c r="E54" i="1"/>
  <c r="E55" i="1"/>
  <c r="J55" i="1"/>
  <c r="J56" i="1"/>
  <c r="J57" i="1"/>
  <c r="J58" i="1"/>
  <c r="E59" i="1"/>
  <c r="E66" i="1" s="1"/>
  <c r="J59" i="1"/>
  <c r="E60" i="1"/>
  <c r="E61" i="1"/>
  <c r="J61" i="1"/>
  <c r="H4" i="1" s="1"/>
  <c r="E62" i="1"/>
  <c r="E63" i="1"/>
  <c r="J63" i="1"/>
  <c r="E64" i="1"/>
  <c r="E65" i="1"/>
  <c r="J46" i="1" l="1"/>
  <c r="J65" i="1"/>
  <c r="H8" i="1"/>
</calcChain>
</file>

<file path=xl/sharedStrings.xml><?xml version="1.0" encoding="utf-8"?>
<sst xmlns="http://schemas.openxmlformats.org/spreadsheetml/2006/main" count="158" uniqueCount="97">
  <si>
    <t>Income 1</t>
  </si>
  <si>
    <t>Extra income</t>
  </si>
  <si>
    <t>Total monthly income</t>
  </si>
  <si>
    <t>HOUSING</t>
  </si>
  <si>
    <t>Projected Cost</t>
  </si>
  <si>
    <t>Actual Cost</t>
  </si>
  <si>
    <t>Difference</t>
  </si>
  <si>
    <t>ENTERTAINMENT</t>
  </si>
  <si>
    <t>Mortgage or rent</t>
  </si>
  <si>
    <t>Video/DVD</t>
  </si>
  <si>
    <t>Phone</t>
  </si>
  <si>
    <t>CDs</t>
  </si>
  <si>
    <t>Electricity</t>
  </si>
  <si>
    <t>Movies</t>
  </si>
  <si>
    <t>Gas</t>
  </si>
  <si>
    <t>Concerts</t>
  </si>
  <si>
    <t>Water and sewer</t>
  </si>
  <si>
    <t>Sporting events</t>
  </si>
  <si>
    <t>Cable</t>
  </si>
  <si>
    <t>Live theater</t>
  </si>
  <si>
    <t>Waste removal</t>
  </si>
  <si>
    <t>Other</t>
  </si>
  <si>
    <t>Maintenance or repairs</t>
  </si>
  <si>
    <t>Supplies</t>
  </si>
  <si>
    <t>LOANS</t>
  </si>
  <si>
    <t>TRANSPORTATION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</si>
  <si>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</si>
  <si>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</si>
  <si>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</si>
  <si>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</si>
  <si>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</si>
  <si>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</si>
  <si>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</si>
  <si>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</si>
  <si>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</si>
  <si>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TAXES</t>
  </si>
  <si>
    <t>Federal</t>
  </si>
  <si>
    <t>INSURANCE</t>
  </si>
  <si>
    <t>State</t>
  </si>
  <si>
    <t>Home</t>
  </si>
  <si>
    <t>Local</t>
  </si>
  <si>
    <t>Health</t>
  </si>
  <si>
    <t>Life</t>
  </si>
  <si>
    <t>SAVINGS OR INVESTMENTS</t>
  </si>
  <si>
    <t>Retirement account</t>
  </si>
  <si>
    <t>FOOD</t>
  </si>
  <si>
    <t>Investment account</t>
  </si>
  <si>
    <t>Groceries</t>
  </si>
  <si>
    <t>Dining out</t>
  </si>
  <si>
    <t>GIFTS AND DONATIONS</t>
  </si>
  <si>
    <t>Charity 1</t>
  </si>
  <si>
    <t>PETS</t>
  </si>
  <si>
    <t>Charity 2</t>
  </si>
  <si>
    <t>Food</t>
  </si>
  <si>
    <t>Charity 3</t>
  </si>
  <si>
    <t>Medical</t>
  </si>
  <si>
    <t>Grooming</t>
  </si>
  <si>
    <t>Toys</t>
  </si>
  <si>
    <t>LEGAL</t>
  </si>
  <si>
    <t>Payments on lien or judgment</t>
  </si>
  <si>
    <t>PERSONAL CARE</t>
  </si>
  <si>
    <t>Hair/nails</t>
  </si>
  <si>
    <t>Clothing</t>
  </si>
  <si>
    <t>Dry cleaning</t>
  </si>
  <si>
    <t>Health club</t>
  </si>
  <si>
    <t>Organization dues or fees</t>
  </si>
  <si>
    <t>Subtotal</t>
  </si>
  <si>
    <t>Use this Personal Monthly Budget worksheet to track your Projected and Actual Monthly Income and Projected and Actual Cost.</t>
  </si>
  <si>
    <t>Enter expenses incurred on various categories in respective tables.</t>
  </si>
  <si>
    <t>Note: </t>
  </si>
  <si>
    <t>Additional instructions have been provided in column A in PERSONAL MONTHLY BUDGET worksheet. This text has been intentionally hidden. To remove text, select column A, then select DELETE. To unhide text, select column A, then change font color.</t>
  </si>
  <si>
    <t>To learn more about tables in the worksheet, press SHIFT and then F10 within a table, select the TABLE option, and then select ALTERNATIVE TEXT.</t>
  </si>
  <si>
    <t>Create a Personal Monthly Budget in this worksheet. Helpful instructions on how to use this worksheet are in cells in this column. Arrow down to get started.</t>
  </si>
  <si>
    <t>Projected Balance, Actual Balance, and Difference are auto calculated.</t>
  </si>
  <si>
    <t>About this Template</t>
  </si>
  <si>
    <t>Projected Monthly Income</t>
  </si>
  <si>
    <t>Actual Monthly Income</t>
  </si>
  <si>
    <t>Projected Balance
(Projected income minus expenses)</t>
  </si>
  <si>
    <t>Actual Balance
(Actual income minus expenses)</t>
  </si>
  <si>
    <t>Difference
(Actual minus projected)</t>
  </si>
  <si>
    <t>Title of this worksheet is in cell at right. Next instruction is in cell A5.</t>
  </si>
  <si>
    <t>Total Projected Cost</t>
  </si>
  <si>
    <t>Total Actual Cost</t>
  </si>
  <si>
    <t>Total Difference</t>
  </si>
  <si>
    <t>Personal Monthly Budget</t>
  </si>
  <si>
    <t>Actual Monthly Income label is in cell at right. Enter Income 1 in cell C10 and Extra Income in C11 to calculate Total monthly income in C12. Next instruction is in cell A14.</t>
  </si>
  <si>
    <t>Enter details in Housing table starting in cell at right and in Entertainment table starting in cell G14. Next instruction is in cell A27.</t>
  </si>
  <si>
    <t>Enter details in Transportation table starting in cell at right and in Loans table starting in cell G26. Next instruction is in cell A37.</t>
  </si>
  <si>
    <t>Enter details in Food table starting in cell at right and in Savings table starting in cell G42. Next instruction is in cell A50.</t>
  </si>
  <si>
    <t>Enter details in Pets table starting in cell at right and in Gifts table starting in cell G48. Next instruction is in cell A58.</t>
  </si>
  <si>
    <t>Enter details in Personal Care table starting in cell at right and in Legal table starting in cell G54. Next instruction is in cell A61.</t>
  </si>
  <si>
    <t>Total Projected Cost is auto calculated in cell J61, Total Actual Cost in J63, and Total Difference in J65.</t>
  </si>
  <si>
    <t>Projected Monthly Income label is in cell at right. Enter Income 1 in cell C5 and Extra Income in C6 to calculate Total monthly income in C7. Next instruction is in cell A7.</t>
  </si>
  <si>
    <t>Projected Balance is auto calculated in cell H4, Actual Balance in H6, and Difference in H8. Next instruction is in cell A9.</t>
  </si>
  <si>
    <t>Enter details in Insurance table starting in cell at right and in Taxes table starting in cell G35. Next instruction is in cell A44.</t>
  </si>
  <si>
    <t>Child Support</t>
  </si>
  <si>
    <t>Education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</si>
</sst>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_);[Red]\(&quot;$&quot;#,##0.00\)"/>
    <numFmt numFmtId="165" formatCode="&quot;$&quot;#,##0.00"/>
    <numFmt numFmtId="166" formatCode="[&lt;=9999999]###\-####;\(###\)\ ###\-####"/>
  </numFmts>
  <fonts count="18" x14ac:knownFonts="1">
    <font>
      <sz val="10"/>
      <color theme="1" tint="0.2499465926084170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10"/>
      <color theme="1" tint="0.24994659260841701"/>
      <name val="Rockwell"/>
      <family val="2"/>
      <scheme val="major"/>
    </font>
    <font>
      <b/>
      <sz val="10"/>
      <color theme="1" tint="0.24994659260841701"/>
      <name val="Rockwell"/>
      <family val="2"/>
      <scheme val="major"/>
    </font>
    <font>
      <sz val="22"/>
      <color theme="3" tint="0.24994659260841701"/>
      <name val="Rockwell"/>
      <family val="2"/>
      <scheme val="major"/>
    </font>
    <font>
      <sz val="11"/>
      <color theme="0"/>
      <name val="Lucida Sans"/>
      <family val="2"/>
      <scheme val="minor"/>
    </font>
    <font>
      <sz val="11"/>
      <color theme="1" tint="0.24994659260841701"/>
      <name val="Lucida Sans"/>
      <family val="2"/>
      <scheme val="minor"/>
    </font>
    <font>
      <b/>
      <sz val="11"/>
      <color theme="1" tint="0.24994659260841701"/>
      <name val="Lucida Sans"/>
      <family val="2"/>
      <scheme val="minor"/>
    </font>
    <font>
      <sz val="10"/>
      <color theme="0"/>
      <name val="Lucida Sans"/>
      <family val="2"/>
      <scheme val="minor"/>
    </font>
    <font>
      <sz val="12"/>
      <name val="Lucida Sans"/>
      <family val="2"/>
      <charset val="238"/>
      <scheme val="minor"/>
    </font>
    <font>
      <sz val="11"/>
      <color theme="4" tint="-0.499984740745262"/>
      <name val="Lucida Sans"/>
      <family val="2"/>
      <scheme val="minor"/>
    </font>
    <font>
      <sz val="14"/>
      <color theme="0"/>
      <name val="Rockwell"/>
      <family val="1"/>
      <scheme val="major"/>
    </font>
    <font>
      <b/>
      <sz val="12"/>
      <name val="Lucida Sans"/>
      <family val="2"/>
      <charset val="238"/>
      <scheme val="minor"/>
    </font>
    <font>
      <sz val="12"/>
      <color theme="1" tint="0.24994659260841701"/>
      <name val="Lucida Sans"/>
      <family val="2"/>
      <scheme val="minor"/>
    </font>
    <font>
      <sz val="12"/>
      <color theme="1" tint="0.24994659260841701"/>
      <name val="Rockwell"/>
      <family val="1"/>
      <scheme val="major"/>
    </font>
    <font>
      <b/>
      <sz val="12"/>
      <color theme="1" tint="0.24994659260841701"/>
      <name val="Lucida Sans"/>
      <family val="2"/>
      <charset val="238"/>
      <scheme val="minor"/>
    </font>
    <font>
      <sz val="36"/>
      <color theme="0"/>
      <name val="Rockwell"/>
      <family val="1"/>
      <scheme val="major"/>
    </font>
    <font>
      <sz val="16"/>
      <color theme="0"/>
      <name val="Rockwell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 tint="0.3499862666707357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4" fillId="0" borderId="1" applyNumberFormat="0" applyFill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166" fontId="10" fillId="0" borderId="0" applyFont="0" applyFill="0" applyBorder="0" applyAlignment="0" applyProtection="0"/>
    <xf numFmtId="14" fontId="10" fillId="0" borderId="0" applyFont="0" applyFill="0" applyBorder="0" applyAlignment="0" applyProtection="0"/>
  </cellStyleXfs>
  <cellXfs count="57">
    <xf numFmtId="0" fontId="0" fillId="0" borderId="0" xfId="0"/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2" applyBorder="1" applyAlignment="1">
      <alignment vertical="center" wrapText="1"/>
    </xf>
    <xf numFmtId="0" fontId="2" fillId="0" borderId="0" xfId="2" applyBorder="1" applyAlignment="1">
      <alignment vertical="center"/>
    </xf>
    <xf numFmtId="0" fontId="2" fillId="0" borderId="0" xfId="2" applyBorder="1" applyAlignment="1">
      <alignment horizontal="left" vertical="center"/>
    </xf>
    <xf numFmtId="0" fontId="9" fillId="2" borderId="4" xfId="2" applyFont="1" applyFill="1" applyBorder="1" applyAlignment="1">
      <alignment vertical="center"/>
    </xf>
    <xf numFmtId="164" fontId="9" fillId="2" borderId="6" xfId="0" applyNumberFormat="1" applyFont="1" applyFill="1" applyBorder="1" applyAlignment="1">
      <alignment vertical="center"/>
    </xf>
    <xf numFmtId="164" fontId="12" fillId="4" borderId="6" xfId="0" applyNumberFormat="1" applyFont="1" applyFill="1" applyBorder="1" applyAlignment="1">
      <alignment vertical="center"/>
    </xf>
    <xf numFmtId="0" fontId="7" fillId="0" borderId="0" xfId="0" applyFont="1" applyAlignment="1">
      <alignment wrapText="1"/>
    </xf>
    <xf numFmtId="0" fontId="5" fillId="0" borderId="8" xfId="0" applyFont="1" applyBorder="1"/>
    <xf numFmtId="0" fontId="1" fillId="0" borderId="9" xfId="0" applyFont="1" applyBorder="1"/>
    <xf numFmtId="0" fontId="5" fillId="0" borderId="10" xfId="0" applyFont="1" applyBorder="1" applyAlignment="1">
      <alignment wrapText="1"/>
    </xf>
    <xf numFmtId="0" fontId="1" fillId="0" borderId="0" xfId="0" applyFont="1" applyBorder="1"/>
    <xf numFmtId="0" fontId="8" fillId="0" borderId="10" xfId="0" applyFont="1" applyBorder="1"/>
    <xf numFmtId="0" fontId="0" fillId="0" borderId="0" xfId="0" applyBorder="1"/>
    <xf numFmtId="0" fontId="2" fillId="0" borderId="0" xfId="0" applyFont="1" applyBorder="1"/>
    <xf numFmtId="164" fontId="3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/>
    <xf numFmtId="0" fontId="13" fillId="0" borderId="0" xfId="0" applyFont="1" applyBorder="1" applyAlignment="1">
      <alignment vertical="center"/>
    </xf>
    <xf numFmtId="165" fontId="13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" fillId="0" borderId="18" xfId="0" applyFont="1" applyBorder="1"/>
    <xf numFmtId="0" fontId="0" fillId="0" borderId="19" xfId="0" applyBorder="1"/>
    <xf numFmtId="0" fontId="14" fillId="0" borderId="19" xfId="0" applyFont="1" applyBorder="1" applyAlignment="1">
      <alignment vertical="center"/>
    </xf>
    <xf numFmtId="165" fontId="13" fillId="0" borderId="19" xfId="0" applyNumberFormat="1" applyFont="1" applyBorder="1" applyAlignment="1">
      <alignment vertical="center"/>
    </xf>
    <xf numFmtId="0" fontId="8" fillId="0" borderId="23" xfId="0" applyFont="1" applyBorder="1"/>
    <xf numFmtId="0" fontId="15" fillId="0" borderId="24" xfId="0" applyFont="1" applyBorder="1" applyAlignment="1">
      <alignment vertical="center"/>
    </xf>
    <xf numFmtId="165" fontId="13" fillId="0" borderId="24" xfId="0" applyNumberFormat="1" applyFont="1" applyBorder="1" applyAlignment="1">
      <alignment vertical="center"/>
    </xf>
    <xf numFmtId="0" fontId="13" fillId="0" borderId="24" xfId="0" applyFont="1" applyBorder="1"/>
    <xf numFmtId="0" fontId="0" fillId="0" borderId="0" xfId="0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5" borderId="11" xfId="2" applyFont="1" applyFill="1" applyBorder="1" applyAlignment="1">
      <alignment horizontal="left" vertical="center" wrapText="1" indent="1"/>
    </xf>
    <xf numFmtId="0" fontId="9" fillId="5" borderId="7" xfId="2" applyFont="1" applyFill="1" applyBorder="1" applyAlignment="1">
      <alignment horizontal="left" vertical="center" wrapText="1" indent="1"/>
    </xf>
    <xf numFmtId="0" fontId="9" fillId="5" borderId="12" xfId="2" applyFont="1" applyFill="1" applyBorder="1" applyAlignment="1">
      <alignment horizontal="left" vertical="center" wrapText="1" indent="1"/>
    </xf>
    <xf numFmtId="0" fontId="9" fillId="5" borderId="25" xfId="2" applyFont="1" applyFill="1" applyBorder="1" applyAlignment="1">
      <alignment horizontal="left" vertical="center" wrapText="1" indent="1"/>
    </xf>
    <xf numFmtId="0" fontId="9" fillId="5" borderId="24" xfId="2" applyFont="1" applyFill="1" applyBorder="1" applyAlignment="1">
      <alignment horizontal="left" vertical="center" wrapText="1" indent="1"/>
    </xf>
    <xf numFmtId="0" fontId="9" fillId="5" borderId="26" xfId="2" applyFont="1" applyFill="1" applyBorder="1" applyAlignment="1">
      <alignment horizontal="left" vertical="center" wrapText="1" indent="1"/>
    </xf>
    <xf numFmtId="164" fontId="12" fillId="6" borderId="21" xfId="0" applyNumberFormat="1" applyFont="1" applyFill="1" applyBorder="1" applyAlignment="1">
      <alignment horizontal="right" vertical="center" indent="1"/>
    </xf>
    <xf numFmtId="164" fontId="12" fillId="6" borderId="27" xfId="0" applyNumberFormat="1" applyFont="1" applyFill="1" applyBorder="1" applyAlignment="1">
      <alignment horizontal="right" vertical="center" indent="1"/>
    </xf>
    <xf numFmtId="164" fontId="12" fillId="6" borderId="22" xfId="0" applyNumberFormat="1" applyFont="1" applyFill="1" applyBorder="1" applyAlignment="1">
      <alignment horizontal="right" vertical="center" indent="1"/>
    </xf>
    <xf numFmtId="0" fontId="9" fillId="5" borderId="13" xfId="2" applyFont="1" applyFill="1" applyBorder="1" applyAlignment="1">
      <alignment horizontal="left" vertical="center" wrapText="1" indent="1"/>
    </xf>
    <xf numFmtId="0" fontId="9" fillId="5" borderId="14" xfId="2" applyFont="1" applyFill="1" applyBorder="1" applyAlignment="1">
      <alignment horizontal="left" vertical="center" wrapText="1" indent="1"/>
    </xf>
    <xf numFmtId="0" fontId="9" fillId="5" borderId="15" xfId="2" applyFont="1" applyFill="1" applyBorder="1" applyAlignment="1">
      <alignment horizontal="left" vertical="center" wrapText="1" indent="1"/>
    </xf>
    <xf numFmtId="0" fontId="11" fillId="3" borderId="4" xfId="3" applyFont="1" applyFill="1" applyBorder="1" applyAlignment="1">
      <alignment vertical="center"/>
    </xf>
    <xf numFmtId="0" fontId="11" fillId="3" borderId="5" xfId="3" applyFont="1" applyFill="1" applyBorder="1" applyAlignment="1">
      <alignment vertical="center"/>
    </xf>
    <xf numFmtId="164" fontId="12" fillId="6" borderId="16" xfId="0" applyNumberFormat="1" applyFont="1" applyFill="1" applyBorder="1" applyAlignment="1">
      <alignment horizontal="right" vertical="center" indent="1"/>
    </xf>
    <xf numFmtId="164" fontId="12" fillId="6" borderId="17" xfId="0" applyNumberFormat="1" applyFont="1" applyFill="1" applyBorder="1" applyAlignment="1">
      <alignment horizontal="right" vertical="center" indent="1"/>
    </xf>
    <xf numFmtId="0" fontId="1" fillId="7" borderId="0" xfId="0" applyFont="1" applyFill="1" applyBorder="1"/>
    <xf numFmtId="0" fontId="16" fillId="7" borderId="0" xfId="1" applyFont="1" applyFill="1" applyBorder="1" applyAlignment="1">
      <alignment vertical="center"/>
    </xf>
    <xf numFmtId="0" fontId="4" fillId="7" borderId="0" xfId="1" applyFill="1" applyBorder="1"/>
    <xf numFmtId="0" fontId="4" fillId="7" borderId="19" xfId="1" applyFill="1" applyBorder="1"/>
    <xf numFmtId="0" fontId="17" fillId="7" borderId="0" xfId="2" applyFont="1" applyFill="1" applyBorder="1" applyAlignment="1">
      <alignment horizontal="center" vertical="center"/>
    </xf>
  </cellXfs>
  <cellStyles count="6">
    <cellStyle name="Date" xfId="5" xr:uid="{FE33F3B2-B201-45AD-A81E-81BCB12ED9D2}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Phone" xfId="4" xr:uid="{70E46558-98AC-446F-861A-54F270CBD905}"/>
  </cellStyles>
  <dxfs count="1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5" formatCode="&quot;$&quot;#,##0.00"/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5" formatCode="&quot;$&quot;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5" formatCode="&quot;$&quot;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5" formatCode="&quot;$&quot;#,##0.00"/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5" formatCode="&quot;$&quot;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5" formatCode="&quot;$&quot;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5" formatCode="&quot;$&quot;#,##0.00"/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5" formatCode="&quot;$&quot;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5" formatCode="&quot;$&quot;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5" formatCode="&quot;$&quot;#,##0.00"/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5" formatCode="&quot;$&quot;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5" formatCode="&quot;$&quot;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5" formatCode="&quot;$&quot;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5" formatCode="&quot;$&quot;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5" formatCode="&quot;$&quot;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5" formatCode="&quot;$&quot;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5" formatCode="&quot;$&quot;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5" formatCode="&quot;$&quot;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5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5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3" defaultTableStyle="TableStyleLight9" defaultPivotStyle="PivotStyleLight16">
    <tableStyle name="Address Book" pivot="0" count="5" xr9:uid="{00000000-0011-0000-FFFF-FFFF00000000}">
      <tableStyleElement type="wholeTable" dxfId="143"/>
      <tableStyleElement type="headerRow" dxfId="142"/>
      <tableStyleElement type="totalRow" dxfId="141"/>
      <tableStyleElement type="firstRowStripe" dxfId="140"/>
      <tableStyleElement type="secondRowStripe" dxfId="139"/>
    </tableStyle>
    <tableStyle name="Personal monthly budget" pivot="0" count="7" xr9:uid="{DF2684C2-C435-47FA-9646-E632C3AE8948}">
      <tableStyleElement type="wholeTable" dxfId="138"/>
      <tableStyleElement type="headerRow" dxfId="137"/>
      <tableStyleElement type="totalRow" dxfId="136"/>
      <tableStyleElement type="firstColumn" dxfId="135"/>
      <tableStyleElement type="lastColumn" dxfId="134"/>
      <tableStyleElement type="firstRowStripe" dxfId="133"/>
      <tableStyleElement type="firstColumnStripe" dxfId="132"/>
    </tableStyle>
    <tableStyle name="Table Style 1" pivot="0" count="0" xr9:uid="{909AF6B2-B910-4860-8B86-3040263971E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1247775</xdr:colOff>
      <xdr:row>2</xdr:row>
      <xdr:rowOff>7849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434214E-01FE-4313-80E5-0D461288E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80975"/>
          <a:ext cx="1247775" cy="9127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PersonalCare" displayName="PersonalCare" ref="B58:E66" totalsRowCount="1" headerRowDxfId="131" dataDxfId="130" totalsRowDxfId="129">
  <autoFilter ref="B58:E65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PERSONAL CARE" totalsRowLabel="Subtotal" dataDxfId="128" totalsRowDxfId="127"/>
    <tableColumn id="2" xr3:uid="{00000000-0010-0000-0B00-000002000000}" name="Projected Cost" dataDxfId="126" totalsRowDxfId="125"/>
    <tableColumn id="3" xr3:uid="{00000000-0010-0000-0B00-000003000000}" name="Actual Cost" dataDxfId="124" totalsRowDxfId="123"/>
    <tableColumn id="4" xr3:uid="{00000000-0010-0000-0B00-000004000000}" name="Difference" totalsRowFunction="sum" dataDxfId="122" totalsRowDxfId="121">
      <calculatedColumnFormula>PersonalCare[[#This Row],[Projected Cost]]-PersonalCare[[#This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oans" displayName="Loans" ref="G26:J33" totalsRowCount="1" headerRowDxfId="48" dataDxfId="47" totalsRowDxfId="46">
  <autoFilter ref="G26:J32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LOANS" totalsRowLabel="Subtotal" dataDxfId="45" totalsRowDxfId="3"/>
    <tableColumn id="2" xr3:uid="{00000000-0010-0000-0200-000002000000}" name="Projected Cost" dataDxfId="44" totalsRowDxfId="2"/>
    <tableColumn id="3" xr3:uid="{00000000-0010-0000-0200-000003000000}" name="Actual Cost" dataDxfId="43" totalsRowDxfId="1"/>
    <tableColumn id="4" xr3:uid="{00000000-0010-0000-0200-000004000000}" name="Difference" totalsRowFunction="sum" dataDxfId="42" totalsRowDxfId="0">
      <calculatedColumnFormula>Loans[[#This Row],[Projected Cost]]-Loans[[#This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ertainment" displayName="Entertainment" ref="G14:J24" totalsRowCount="1" headerRowDxfId="41" dataDxfId="40" totalsRowDxfId="39" headerRowCellStyle="Normal">
  <autoFilter ref="G14:J23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ENTERTAINMENT" totalsRowLabel="Subtotal" dataDxfId="38" totalsRowDxfId="37"/>
    <tableColumn id="2" xr3:uid="{00000000-0010-0000-0100-000002000000}" name="Projected Cost" dataDxfId="36" totalsRowDxfId="35"/>
    <tableColumn id="3" xr3:uid="{00000000-0010-0000-0100-000003000000}" name="Actual Cost" dataDxfId="34" totalsRowDxfId="33"/>
    <tableColumn id="4" xr3:uid="{00000000-0010-0000-0100-000004000000}" name="Difference" totalsRowFunction="sum" dataDxfId="32" totalsRowDxfId="31">
      <calculatedColumnFormula>Entertainment[[#This Row],[Projected Cost]]-Entertainment[[#This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4:E25" totalsRowCount="1" headerRowDxfId="30" dataDxfId="29" totalsRowDxfId="28">
  <autoFilter ref="B14:E24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HOUSING" totalsRowLabel="Subtotal" dataDxfId="27" totalsRowDxfId="23"/>
    <tableColumn id="2" xr3:uid="{00000000-0010-0000-0000-000002000000}" name="Projected Cost" dataDxfId="26" totalsRowDxfId="22"/>
    <tableColumn id="3" xr3:uid="{00000000-0010-0000-0000-000003000000}" name="Actual Cost" dataDxfId="25" totalsRowDxfId="21"/>
    <tableColumn id="4" xr3:uid="{00000000-0010-0000-0000-000004000000}" name="Difference" totalsRowFunction="sum" dataDxfId="24" totalsRowDxfId="20">
      <calculatedColumnFormula>Housing[[#This Row],[Projected Cost]]-Housing[[#This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Legal" displayName="Legal" ref="G54:J59" totalsRowCount="1" headerRowDxfId="120" dataDxfId="119" totalsRowDxfId="118">
  <autoFilter ref="G54:J58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LEGAL" totalsRowLabel="Subtotal" dataDxfId="117" totalsRowDxfId="7"/>
    <tableColumn id="2" xr3:uid="{00000000-0010-0000-0A00-000002000000}" name="Projected Cost" dataDxfId="116" totalsRowDxfId="6"/>
    <tableColumn id="3" xr3:uid="{00000000-0010-0000-0A00-000003000000}" name="Actual Cost" dataDxfId="115" totalsRowDxfId="5"/>
    <tableColumn id="4" xr3:uid="{00000000-0010-0000-0A00-000004000000}" name="Difference" totalsRowFunction="sum" dataDxfId="114" totalsRowDxfId="4">
      <calculatedColumnFormula>Legal[[#This Row],[Projected Cost]]-Legal[[#This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ts" displayName="Pets" ref="B50:E56" totalsRowCount="1" headerRowDxfId="113" dataDxfId="112" totalsRowDxfId="111">
  <autoFilter ref="B50:E55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PETS" totalsRowLabel="Subtotal" dataDxfId="110" totalsRowDxfId="109"/>
    <tableColumn id="2" xr3:uid="{00000000-0010-0000-0900-000002000000}" name="Projected Cost" dataDxfId="108" totalsRowDxfId="107"/>
    <tableColumn id="3" xr3:uid="{00000000-0010-0000-0900-000003000000}" name="Actual Cost" dataDxfId="106" totalsRowDxfId="105"/>
    <tableColumn id="4" xr3:uid="{00000000-0010-0000-0900-000004000000}" name="Difference" totalsRowFunction="sum" dataDxfId="104" totalsRowDxfId="103">
      <calculatedColumnFormula>Pets[[#This Row],[Projected Cost]]-Pets[[#This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Gifts" displayName="Gifts" ref="G48:J52" totalsRowCount="1" headerRowDxfId="102" dataDxfId="101" totalsRowDxfId="100">
  <autoFilter ref="G48:J51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GIFTS AND DONATIONS" totalsRowLabel="Subtotal" dataDxfId="99" totalsRowDxfId="15"/>
    <tableColumn id="2" xr3:uid="{00000000-0010-0000-0800-000002000000}" name="Projected Cost" dataDxfId="98" totalsRowDxfId="14"/>
    <tableColumn id="3" xr3:uid="{00000000-0010-0000-0800-000003000000}" name="Actual Cost" dataDxfId="97" totalsRowDxfId="13"/>
    <tableColumn id="4" xr3:uid="{00000000-0010-0000-0800-000004000000}" name="Difference" totalsRowFunction="sum" dataDxfId="96" totalsRowDxfId="12">
      <calculatedColumnFormula>Gifts[[#This Row],[Projected Cost]]-Gifts[[#This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Food" displayName="Food" ref="B44:E48" totalsRowCount="1" headerRowDxfId="95" dataDxfId="94" totalsRowDxfId="93">
  <autoFilter ref="B44:E47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FOOD" totalsRowLabel="Subtotal" dataDxfId="92" totalsRowDxfId="91"/>
    <tableColumn id="2" xr3:uid="{00000000-0010-0000-0700-000002000000}" name="Projected Cost" dataDxfId="90" totalsRowDxfId="89"/>
    <tableColumn id="3" xr3:uid="{00000000-0010-0000-0700-000003000000}" name="Actual Cost" dataDxfId="88" totalsRowDxfId="87"/>
    <tableColumn id="4" xr3:uid="{00000000-0010-0000-0700-000004000000}" name="Difference" totalsRowFunction="sum" dataDxfId="86" totalsRowDxfId="85">
      <calculatedColumnFormula>Food[[#This Row],[Projected Cost]]-Food[[#This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avings" displayName="Savings" ref="G42:J46" totalsRowCount="1" headerRowDxfId="84" dataDxfId="83" totalsRowDxfId="82">
  <autoFilter ref="G42:J45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SAVINGS OR INVESTMENTS" totalsRowLabel="Subtotal" dataDxfId="81" totalsRowDxfId="11"/>
    <tableColumn id="2" xr3:uid="{00000000-0010-0000-0600-000002000000}" name="Projected Cost" dataDxfId="80" totalsRowDxfId="10"/>
    <tableColumn id="3" xr3:uid="{00000000-0010-0000-0600-000003000000}" name="Actual Cost" dataDxfId="79" totalsRowDxfId="9"/>
    <tableColumn id="4" xr3:uid="{00000000-0010-0000-0600-000004000000}" name="Difference" totalsRowFunction="sum" dataDxfId="78" totalsRowDxfId="8">
      <calculatedColumnFormula>Savings[[#This Row],[Projected Cost]]-Savings[[#This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xes" displayName="Taxes" ref="G35:J40" totalsRowCount="1" headerRowDxfId="77" dataDxfId="76" totalsRowDxfId="75">
  <autoFilter ref="G35:J39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TAXES" totalsRowLabel="Subtotal" dataDxfId="74" totalsRowDxfId="73"/>
    <tableColumn id="2" xr3:uid="{00000000-0010-0000-0500-000002000000}" name="Projected Cost" dataDxfId="72" totalsRowDxfId="71"/>
    <tableColumn id="3" xr3:uid="{00000000-0010-0000-0500-000003000000}" name="Actual Cost" dataDxfId="70" totalsRowDxfId="69"/>
    <tableColumn id="4" xr3:uid="{00000000-0010-0000-0500-000004000000}" name="Difference" totalsRowFunction="sum" dataDxfId="68" totalsRowDxfId="67">
      <calculatedColumnFormula>Taxes[[#This Row],[Projected Cost]]-Taxes[[#This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Insurance" displayName="Insurance" ref="B37:E42" totalsRowCount="1" headerRowDxfId="66" dataDxfId="65" totalsRowDxfId="64">
  <autoFilter ref="B37:E41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INSURANCE" totalsRowLabel="Subtotal" dataDxfId="63" totalsRowDxfId="62"/>
    <tableColumn id="2" xr3:uid="{00000000-0010-0000-0400-000002000000}" name="Projected Cost" dataDxfId="61" totalsRowDxfId="60"/>
    <tableColumn id="3" xr3:uid="{00000000-0010-0000-0400-000003000000}" name="Actual Cost" dataDxfId="59" totalsRowDxfId="58"/>
    <tableColumn id="4" xr3:uid="{00000000-0010-0000-0400-000004000000}" name="Difference" totalsRowFunction="sum" dataDxfId="57" totalsRowDxfId="56">
      <calculatedColumnFormula>Insurance[[#This Row],[Projected Cost]]-Insurance[[#This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B27:E35" totalsRowCount="1" headerRowDxfId="55" dataDxfId="54" totalsRowDxfId="53">
  <autoFilter ref="B27:E34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TRANSPORTATION" totalsRowLabel="Subtotal" dataDxfId="52" totalsRowDxfId="19"/>
    <tableColumn id="2" xr3:uid="{00000000-0010-0000-0300-000002000000}" name="Projected Cost" dataDxfId="51" totalsRowDxfId="18"/>
    <tableColumn id="3" xr3:uid="{00000000-0010-0000-0300-000003000000}" name="Actual Cost" dataDxfId="50" totalsRowDxfId="17"/>
    <tableColumn id="4" xr3:uid="{00000000-0010-0000-0300-000004000000}" name="Difference" totalsRowFunction="sum" dataDxfId="49" totalsRowDxfId="16">
      <calculatedColumnFormula>Transportation[[#This Row],[Projected Cost]]-Transportation[[#This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256-A10A-4A5C-8FB4-95F27AB5BFA3}">
  <sheetPr>
    <tabColor theme="9" tint="-0.499984740745262"/>
  </sheetPr>
  <dimension ref="B1:B7"/>
  <sheetViews>
    <sheetView showGridLines="0" topLeftCell="A10" workbookViewId="0">
      <selection activeCell="F11" sqref="F11"/>
    </sheetView>
  </sheetViews>
  <sheetFormatPr defaultRowHeight="12.75" x14ac:dyDescent="0.2"/>
  <cols>
    <col min="1" max="1" width="2.375" customWidth="1"/>
    <col min="2" max="2" width="80.625" customWidth="1"/>
    <col min="3" max="3" width="2.625" customWidth="1"/>
  </cols>
  <sheetData>
    <row r="1" spans="2:2" s="2" customFormat="1" ht="30" customHeight="1" x14ac:dyDescent="0.2">
      <c r="B1" s="56" t="s">
        <v>74</v>
      </c>
    </row>
    <row r="2" spans="2:2" ht="48.6" customHeight="1" x14ac:dyDescent="0.2">
      <c r="B2" s="1" t="s">
        <v>67</v>
      </c>
    </row>
    <row r="3" spans="2:2" ht="34.35" customHeight="1" x14ac:dyDescent="0.2">
      <c r="B3" s="1" t="s">
        <v>68</v>
      </c>
    </row>
    <row r="4" spans="2:2" ht="33.75" customHeight="1" x14ac:dyDescent="0.2">
      <c r="B4" s="1" t="s">
        <v>73</v>
      </c>
    </row>
    <row r="5" spans="2:2" ht="34.35" customHeight="1" x14ac:dyDescent="0.2">
      <c r="B5" s="9" t="s">
        <v>69</v>
      </c>
    </row>
    <row r="6" spans="2:2" ht="57" x14ac:dyDescent="0.2">
      <c r="B6" s="1" t="s">
        <v>70</v>
      </c>
    </row>
    <row r="7" spans="2:2" ht="28.5" x14ac:dyDescent="0.2">
      <c r="B7" s="1" t="s">
        <v>71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67"/>
  <sheetViews>
    <sheetView showGridLines="0" tabSelected="1" zoomScaleNormal="100" workbookViewId="0">
      <selection activeCell="G30" sqref="G30"/>
    </sheetView>
  </sheetViews>
  <sheetFormatPr defaultRowHeight="12.75" x14ac:dyDescent="0.2"/>
  <cols>
    <col min="1" max="1" width="2.625" style="14" customWidth="1"/>
    <col min="2" max="2" width="30.625" style="15" customWidth="1"/>
    <col min="3" max="3" width="15.875" style="15" customWidth="1"/>
    <col min="4" max="4" width="12.875" style="15" customWidth="1"/>
    <col min="5" max="5" width="12.5" style="15" customWidth="1"/>
    <col min="6" max="6" width="2.625" style="15" customWidth="1"/>
    <col min="7" max="7" width="30.625" style="15" customWidth="1"/>
    <col min="8" max="8" width="15.875" style="15" customWidth="1"/>
    <col min="9" max="9" width="12.875" style="15" customWidth="1"/>
    <col min="10" max="10" width="17.625" style="15" customWidth="1"/>
    <col min="11" max="11" width="2.625" style="15" customWidth="1"/>
    <col min="12" max="16384" width="9" style="15"/>
  </cols>
  <sheetData>
    <row r="1" spans="1:10" s="11" customFormat="1" ht="14.25" x14ac:dyDescent="0.2">
      <c r="A1" s="10" t="s">
        <v>72</v>
      </c>
      <c r="J1" s="23"/>
    </row>
    <row r="2" spans="1:10" s="13" customFormat="1" ht="71.25" customHeight="1" x14ac:dyDescent="0.35">
      <c r="A2" s="12" t="s">
        <v>80</v>
      </c>
      <c r="B2" s="52"/>
      <c r="C2" s="53" t="s">
        <v>84</v>
      </c>
      <c r="D2" s="54"/>
      <c r="E2" s="54"/>
      <c r="F2" s="54"/>
      <c r="G2" s="54"/>
      <c r="H2" s="54"/>
      <c r="I2" s="54"/>
      <c r="J2" s="55"/>
    </row>
    <row r="3" spans="1:10" x14ac:dyDescent="0.2">
      <c r="J3" s="24"/>
    </row>
    <row r="4" spans="1:10" ht="24.95" customHeight="1" x14ac:dyDescent="0.2">
      <c r="A4" s="14" t="s">
        <v>92</v>
      </c>
      <c r="B4" s="48" t="s">
        <v>75</v>
      </c>
      <c r="C4" s="49"/>
      <c r="D4" s="3"/>
      <c r="E4" s="36" t="s">
        <v>77</v>
      </c>
      <c r="F4" s="37"/>
      <c r="G4" s="38"/>
      <c r="H4" s="50">
        <f>C7-J61</f>
        <v>0</v>
      </c>
      <c r="J4" s="24"/>
    </row>
    <row r="5" spans="1:10" ht="24.95" customHeight="1" x14ac:dyDescent="0.2">
      <c r="B5" s="6" t="s">
        <v>0</v>
      </c>
      <c r="C5" s="7"/>
      <c r="E5" s="45"/>
      <c r="F5" s="46"/>
      <c r="G5" s="47"/>
      <c r="H5" s="51"/>
      <c r="I5" s="4"/>
      <c r="J5" s="24"/>
    </row>
    <row r="6" spans="1:10" ht="24.95" customHeight="1" x14ac:dyDescent="0.2">
      <c r="B6" s="6" t="s">
        <v>1</v>
      </c>
      <c r="C6" s="7"/>
      <c r="E6" s="36" t="s">
        <v>78</v>
      </c>
      <c r="F6" s="37"/>
      <c r="G6" s="38"/>
      <c r="H6" s="50">
        <f>C12-J63</f>
        <v>0</v>
      </c>
      <c r="I6" s="4"/>
      <c r="J6" s="24"/>
    </row>
    <row r="7" spans="1:10" ht="24.95" customHeight="1" x14ac:dyDescent="0.2">
      <c r="A7" s="14" t="s">
        <v>93</v>
      </c>
      <c r="B7" s="6" t="s">
        <v>2</v>
      </c>
      <c r="C7" s="8">
        <f>SUM(C5:C6)</f>
        <v>0</v>
      </c>
      <c r="E7" s="45"/>
      <c r="F7" s="46"/>
      <c r="G7" s="47"/>
      <c r="H7" s="51"/>
      <c r="I7" s="4"/>
      <c r="J7" s="24"/>
    </row>
    <row r="8" spans="1:10" ht="24.95" customHeight="1" x14ac:dyDescent="0.2">
      <c r="B8" s="16"/>
      <c r="C8" s="16"/>
      <c r="D8" s="16"/>
      <c r="E8" s="36" t="s">
        <v>79</v>
      </c>
      <c r="F8" s="37"/>
      <c r="G8" s="38"/>
      <c r="H8" s="50">
        <f>H6-H4</f>
        <v>0</v>
      </c>
      <c r="I8" s="4"/>
      <c r="J8" s="24"/>
    </row>
    <row r="9" spans="1:10" ht="24.95" customHeight="1" x14ac:dyDescent="0.2">
      <c r="A9" s="14" t="s">
        <v>85</v>
      </c>
      <c r="B9" s="48" t="s">
        <v>76</v>
      </c>
      <c r="C9" s="49"/>
      <c r="D9" s="3"/>
      <c r="E9" s="45"/>
      <c r="F9" s="46"/>
      <c r="G9" s="47"/>
      <c r="H9" s="51"/>
      <c r="I9" s="5"/>
      <c r="J9" s="24"/>
    </row>
    <row r="10" spans="1:10" ht="24.95" customHeight="1" x14ac:dyDescent="0.2">
      <c r="B10" s="6" t="s">
        <v>0</v>
      </c>
      <c r="C10" s="7"/>
      <c r="I10" s="4"/>
      <c r="J10" s="24"/>
    </row>
    <row r="11" spans="1:10" ht="24.95" customHeight="1" x14ac:dyDescent="0.2">
      <c r="B11" s="6" t="s">
        <v>1</v>
      </c>
      <c r="C11" s="7"/>
      <c r="E11" s="4"/>
      <c r="H11" s="17"/>
      <c r="I11" s="4"/>
      <c r="J11" s="24"/>
    </row>
    <row r="12" spans="1:10" ht="24.95" customHeight="1" x14ac:dyDescent="0.2">
      <c r="B12" s="6" t="s">
        <v>2</v>
      </c>
      <c r="C12" s="8">
        <f>SUM(C10:C11)</f>
        <v>0</v>
      </c>
      <c r="J12" s="24"/>
    </row>
    <row r="13" spans="1:10" x14ac:dyDescent="0.2">
      <c r="J13" s="24"/>
    </row>
    <row r="14" spans="1:10" ht="24.95" customHeight="1" x14ac:dyDescent="0.2">
      <c r="A14" s="14" t="s">
        <v>86</v>
      </c>
      <c r="B14" s="18" t="s">
        <v>3</v>
      </c>
      <c r="C14" s="18" t="s">
        <v>4</v>
      </c>
      <c r="D14" s="18" t="s">
        <v>5</v>
      </c>
      <c r="E14" s="18" t="s">
        <v>6</v>
      </c>
      <c r="F14" s="19"/>
      <c r="G14" s="18" t="s">
        <v>7</v>
      </c>
      <c r="H14" s="18" t="s">
        <v>4</v>
      </c>
      <c r="I14" s="18" t="s">
        <v>5</v>
      </c>
      <c r="J14" s="25" t="s">
        <v>6</v>
      </c>
    </row>
    <row r="15" spans="1:10" ht="24.95" customHeight="1" x14ac:dyDescent="0.2">
      <c r="B15" s="20" t="s">
        <v>8</v>
      </c>
      <c r="C15" s="21">
        <v>0</v>
      </c>
      <c r="D15" s="21">
        <v>0</v>
      </c>
      <c r="E15" s="21">
        <f>Housing[[#This Row],[Projected Cost]]-Housing[[#This Row],[Actual Cost]]</f>
        <v>0</v>
      </c>
      <c r="F15" s="19"/>
      <c r="G15" s="20" t="s">
        <v>9</v>
      </c>
      <c r="H15" s="21"/>
      <c r="I15" s="21"/>
      <c r="J15" s="26">
        <f>Entertainment[[#This Row],[Projected Cost]]-Entertainment[[#This Row],[Actual Cost]]</f>
        <v>0</v>
      </c>
    </row>
    <row r="16" spans="1:10" ht="24.95" customHeight="1" x14ac:dyDescent="0.2">
      <c r="B16" s="20" t="s">
        <v>10</v>
      </c>
      <c r="C16" s="21">
        <v>0</v>
      </c>
      <c r="D16" s="21">
        <v>0</v>
      </c>
      <c r="E16" s="21">
        <f>Housing[[#This Row],[Projected Cost]]-Housing[[#This Row],[Actual Cost]]</f>
        <v>0</v>
      </c>
      <c r="F16" s="19"/>
      <c r="G16" s="20" t="s">
        <v>11</v>
      </c>
      <c r="H16" s="21"/>
      <c r="I16" s="21"/>
      <c r="J16" s="26">
        <f>Entertainment[[#This Row],[Projected Cost]]-Entertainment[[#This Row],[Actual Cost]]</f>
        <v>0</v>
      </c>
    </row>
    <row r="17" spans="1:10" ht="24.95" customHeight="1" x14ac:dyDescent="0.2">
      <c r="B17" s="20" t="s">
        <v>12</v>
      </c>
      <c r="C17" s="21">
        <v>0</v>
      </c>
      <c r="D17" s="21">
        <v>0</v>
      </c>
      <c r="E17" s="21">
        <f>Housing[[#This Row],[Projected Cost]]-Housing[[#This Row],[Actual Cost]]</f>
        <v>0</v>
      </c>
      <c r="F17" s="19"/>
      <c r="G17" s="20" t="s">
        <v>13</v>
      </c>
      <c r="H17" s="21"/>
      <c r="I17" s="21"/>
      <c r="J17" s="26">
        <f>Entertainment[[#This Row],[Projected Cost]]-Entertainment[[#This Row],[Actual Cost]]</f>
        <v>0</v>
      </c>
    </row>
    <row r="18" spans="1:10" ht="24.95" customHeight="1" x14ac:dyDescent="0.2">
      <c r="B18" s="20" t="s">
        <v>14</v>
      </c>
      <c r="C18" s="21">
        <v>0</v>
      </c>
      <c r="D18" s="21">
        <v>0</v>
      </c>
      <c r="E18" s="21">
        <f>Housing[[#This Row],[Projected Cost]]-Housing[[#This Row],[Actual Cost]]</f>
        <v>0</v>
      </c>
      <c r="F18" s="19"/>
      <c r="G18" s="20" t="s">
        <v>15</v>
      </c>
      <c r="H18" s="21"/>
      <c r="I18" s="21"/>
      <c r="J18" s="26">
        <f>Entertainment[[#This Row],[Projected Cost]]-Entertainment[[#This Row],[Actual Cost]]</f>
        <v>0</v>
      </c>
    </row>
    <row r="19" spans="1:10" ht="24.95" customHeight="1" x14ac:dyDescent="0.2">
      <c r="B19" s="20" t="s">
        <v>16</v>
      </c>
      <c r="C19" s="21">
        <v>0</v>
      </c>
      <c r="D19" s="21">
        <v>0</v>
      </c>
      <c r="E19" s="21">
        <f>Housing[[#This Row],[Projected Cost]]-Housing[[#This Row],[Actual Cost]]</f>
        <v>0</v>
      </c>
      <c r="F19" s="19"/>
      <c r="G19" s="20" t="s">
        <v>17</v>
      </c>
      <c r="H19" s="21"/>
      <c r="I19" s="21"/>
      <c r="J19" s="26">
        <f>Entertainment[[#This Row],[Projected Cost]]-Entertainment[[#This Row],[Actual Cost]]</f>
        <v>0</v>
      </c>
    </row>
    <row r="20" spans="1:10" ht="24.95" customHeight="1" x14ac:dyDescent="0.2">
      <c r="B20" s="20" t="s">
        <v>18</v>
      </c>
      <c r="C20" s="21">
        <v>0</v>
      </c>
      <c r="D20" s="21">
        <v>0</v>
      </c>
      <c r="E20" s="21">
        <f>Housing[[#This Row],[Projected Cost]]-Housing[[#This Row],[Actual Cost]]</f>
        <v>0</v>
      </c>
      <c r="F20" s="19"/>
      <c r="G20" s="20" t="s">
        <v>19</v>
      </c>
      <c r="H20" s="21"/>
      <c r="I20" s="21"/>
      <c r="J20" s="26">
        <f>Entertainment[[#This Row],[Projected Cost]]-Entertainment[[#This Row],[Actual Cost]]</f>
        <v>0</v>
      </c>
    </row>
    <row r="21" spans="1:10" ht="24.95" customHeight="1" x14ac:dyDescent="0.2">
      <c r="B21" s="20" t="s">
        <v>20</v>
      </c>
      <c r="C21" s="21">
        <v>0</v>
      </c>
      <c r="D21" s="21">
        <v>0</v>
      </c>
      <c r="E21" s="21">
        <f>Housing[[#This Row],[Projected Cost]]-Housing[[#This Row],[Actual Cost]]</f>
        <v>0</v>
      </c>
      <c r="F21" s="19"/>
      <c r="G21" s="20" t="s">
        <v>21</v>
      </c>
      <c r="H21" s="21"/>
      <c r="I21" s="21"/>
      <c r="J21" s="26">
        <f>Entertainment[[#This Row],[Projected Cost]]-Entertainment[[#This Row],[Actual Cost]]</f>
        <v>0</v>
      </c>
    </row>
    <row r="22" spans="1:10" ht="24.95" customHeight="1" x14ac:dyDescent="0.2">
      <c r="B22" s="20" t="s">
        <v>22</v>
      </c>
      <c r="C22" s="21">
        <v>0</v>
      </c>
      <c r="D22" s="21">
        <v>0</v>
      </c>
      <c r="E22" s="21">
        <f>Housing[[#This Row],[Projected Cost]]-Housing[[#This Row],[Actual Cost]]</f>
        <v>0</v>
      </c>
      <c r="F22" s="19"/>
      <c r="G22" s="20" t="s">
        <v>21</v>
      </c>
      <c r="H22" s="21"/>
      <c r="I22" s="21"/>
      <c r="J22" s="26">
        <f>Entertainment[[#This Row],[Projected Cost]]-Entertainment[[#This Row],[Actual Cost]]</f>
        <v>0</v>
      </c>
    </row>
    <row r="23" spans="1:10" ht="24.95" customHeight="1" x14ac:dyDescent="0.2">
      <c r="B23" s="20" t="s">
        <v>23</v>
      </c>
      <c r="C23" s="21">
        <v>0</v>
      </c>
      <c r="D23" s="21">
        <v>0</v>
      </c>
      <c r="E23" s="21">
        <f>Housing[[#This Row],[Projected Cost]]-Housing[[#This Row],[Actual Cost]]</f>
        <v>0</v>
      </c>
      <c r="F23" s="19"/>
      <c r="G23" s="20" t="s">
        <v>21</v>
      </c>
      <c r="H23" s="21"/>
      <c r="I23" s="21"/>
      <c r="J23" s="26">
        <f>Entertainment[[#This Row],[Projected Cost]]-Entertainment[[#This Row],[Actual Cost]]</f>
        <v>0</v>
      </c>
    </row>
    <row r="24" spans="1:10" ht="24.95" customHeight="1" x14ac:dyDescent="0.2">
      <c r="B24" s="20" t="s">
        <v>21</v>
      </c>
      <c r="C24" s="21">
        <v>0</v>
      </c>
      <c r="D24" s="21">
        <v>0</v>
      </c>
      <c r="E24" s="21">
        <f>Housing[[#This Row],[Projected Cost]]-Housing[[#This Row],[Actual Cost]]</f>
        <v>0</v>
      </c>
      <c r="F24" s="19"/>
      <c r="G24" s="22" t="s">
        <v>66</v>
      </c>
      <c r="H24" s="21"/>
      <c r="I24" s="21"/>
      <c r="J24" s="26">
        <f>SUBTOTAL(109,Entertainment[Difference])</f>
        <v>0</v>
      </c>
    </row>
    <row r="25" spans="1:10" ht="24.95" customHeight="1" x14ac:dyDescent="0.2">
      <c r="B25" s="22" t="s">
        <v>66</v>
      </c>
      <c r="C25" s="21"/>
      <c r="D25" s="21"/>
      <c r="E25" s="21">
        <f>SUBTOTAL(109,Housing[Difference])</f>
        <v>0</v>
      </c>
      <c r="F25" s="19"/>
      <c r="G25" s="34"/>
      <c r="H25" s="34"/>
      <c r="I25" s="34"/>
      <c r="J25" s="35"/>
    </row>
    <row r="26" spans="1:10" ht="24.95" customHeight="1" x14ac:dyDescent="0.2">
      <c r="B26" s="34"/>
      <c r="C26" s="34"/>
      <c r="D26" s="34"/>
      <c r="E26" s="34"/>
      <c r="F26" s="19"/>
      <c r="G26" s="18" t="s">
        <v>24</v>
      </c>
      <c r="H26" s="18" t="s">
        <v>4</v>
      </c>
      <c r="I26" s="18" t="s">
        <v>5</v>
      </c>
      <c r="J26" s="25" t="s">
        <v>6</v>
      </c>
    </row>
    <row r="27" spans="1:10" ht="24.95" customHeight="1" x14ac:dyDescent="0.2">
      <c r="A27" s="14" t="s">
        <v>87</v>
      </c>
      <c r="B27" s="18" t="s">
        <v>25</v>
      </c>
      <c r="C27" s="18" t="s">
        <v>4</v>
      </c>
      <c r="D27" s="18" t="s">
        <v>5</v>
      </c>
      <c r="E27" s="18" t="s">
        <v>6</v>
      </c>
      <c r="F27" s="19"/>
      <c r="G27" s="20" t="s">
        <v>26</v>
      </c>
      <c r="H27" s="21"/>
      <c r="I27" s="21"/>
      <c r="J27" s="26">
        <f>Loans[[#This Row],[Projected Cost]]-Loans[[#This Row],[Actual Cost]]</f>
        <v>0</v>
      </c>
    </row>
    <row r="28" spans="1:10" ht="24.95" customHeight="1" x14ac:dyDescent="0.2">
      <c r="B28" s="20" t="s">
        <v>27</v>
      </c>
      <c r="C28" s="21"/>
      <c r="D28" s="21"/>
      <c r="E28" s="21">
        <f>Transportation[[#This Row],[Projected Cost]]-Transportation[[#This Row],[Actual Cost]]</f>
        <v>0</v>
      </c>
      <c r="F28" s="19"/>
      <c r="G28" s="20" t="s">
        <v>28</v>
      </c>
      <c r="H28" s="21"/>
      <c r="I28" s="21"/>
      <c r="J28" s="26">
        <f>Loans[[#This Row],[Projected Cost]]-Loans[[#This Row],[Actual Cost]]</f>
        <v>0</v>
      </c>
    </row>
    <row r="29" spans="1:10" ht="24.95" customHeight="1" x14ac:dyDescent="0.2">
      <c r="B29" s="20" t="s">
        <v>29</v>
      </c>
      <c r="C29" s="21"/>
      <c r="D29" s="21"/>
      <c r="E29" s="21">
        <f>Transportation[[#This Row],[Projected Cost]]-Transportation[[#This Row],[Actual Cost]]</f>
        <v>0</v>
      </c>
      <c r="F29" s="19"/>
      <c r="G29" s="20" t="s">
        <v>30</v>
      </c>
      <c r="H29" s="21">
        <v>0</v>
      </c>
      <c r="I29" s="21"/>
      <c r="J29" s="26">
        <f>Loans[[#This Row],[Projected Cost]]-Loans[[#This Row],[Actual Cost]]</f>
        <v>0</v>
      </c>
    </row>
    <row r="30" spans="1:10" ht="24.95" customHeight="1" x14ac:dyDescent="0.2">
      <c r="B30" s="20" t="s">
        <v>31</v>
      </c>
      <c r="C30" s="21"/>
      <c r="D30" s="21"/>
      <c r="E30" s="21">
        <f>Transportation[[#This Row],[Projected Cost]]-Transportation[[#This Row],[Actual Cost]]</f>
        <v>0</v>
      </c>
      <c r="F30" s="19"/>
      <c r="G30" s="20" t="s">
        <v>30</v>
      </c>
      <c r="H30" s="21"/>
      <c r="I30" s="21"/>
      <c r="J30" s="26">
        <f>Loans[[#This Row],[Projected Cost]]-Loans[[#This Row],[Actual Cost]]</f>
        <v>0</v>
      </c>
    </row>
    <row r="31" spans="1:10" ht="24.95" customHeight="1" x14ac:dyDescent="0.2">
      <c r="B31" s="20" t="s">
        <v>32</v>
      </c>
      <c r="C31" s="21"/>
      <c r="D31" s="21"/>
      <c r="E31" s="21">
        <f>Transportation[[#This Row],[Projected Cost]]-Transportation[[#This Row],[Actual Cost]]</f>
        <v>0</v>
      </c>
      <c r="F31" s="19"/>
      <c r="G31" s="20" t="s">
        <v>30</v>
      </c>
      <c r="H31" s="21"/>
      <c r="I31" s="21"/>
      <c r="J31" s="26">
        <f>Loans[[#This Row],[Projected Cost]]-Loans[[#This Row],[Actual Cost]]</f>
        <v>0</v>
      </c>
    </row>
    <row r="32" spans="1:10" ht="24.95" customHeight="1" x14ac:dyDescent="0.2">
      <c r="B32" s="20" t="s">
        <v>33</v>
      </c>
      <c r="C32" s="21"/>
      <c r="D32" s="21"/>
      <c r="E32" s="21">
        <v>0</v>
      </c>
      <c r="F32" s="19"/>
      <c r="G32" s="20" t="s">
        <v>21</v>
      </c>
      <c r="H32" s="21"/>
      <c r="I32" s="21"/>
      <c r="J32" s="26">
        <f>Loans[[#This Row],[Projected Cost]]-Loans[[#This Row],[Actual Cost]]</f>
        <v>0</v>
      </c>
    </row>
    <row r="33" spans="1:10" ht="24.95" customHeight="1" x14ac:dyDescent="0.2">
      <c r="B33" s="20" t="s">
        <v>34</v>
      </c>
      <c r="C33" s="21"/>
      <c r="D33" s="21"/>
      <c r="E33" s="21">
        <f>Transportation[[#This Row],[Projected Cost]]-Transportation[[#This Row],[Actual Cost]]</f>
        <v>0</v>
      </c>
      <c r="F33" s="19"/>
      <c r="G33" s="22" t="s">
        <v>66</v>
      </c>
      <c r="H33" s="21"/>
      <c r="I33" s="21"/>
      <c r="J33" s="26">
        <f>SUBTOTAL(109,Loans[Difference])</f>
        <v>0</v>
      </c>
    </row>
    <row r="34" spans="1:10" ht="24.95" customHeight="1" x14ac:dyDescent="0.2">
      <c r="B34" s="20" t="s">
        <v>21</v>
      </c>
      <c r="C34" s="21"/>
      <c r="D34" s="21"/>
      <c r="E34" s="21">
        <f>Transportation[[#This Row],[Projected Cost]]-Transportation[[#This Row],[Actual Cost]]</f>
        <v>0</v>
      </c>
      <c r="F34" s="19"/>
      <c r="G34" s="34"/>
      <c r="H34" s="34"/>
      <c r="I34" s="34"/>
      <c r="J34" s="35"/>
    </row>
    <row r="35" spans="1:10" ht="24.95" customHeight="1" x14ac:dyDescent="0.2">
      <c r="B35" s="22" t="s">
        <v>66</v>
      </c>
      <c r="C35" s="21"/>
      <c r="D35" s="21"/>
      <c r="E35" s="21">
        <f>SUBTOTAL(109,Transportation[Difference])</f>
        <v>0</v>
      </c>
      <c r="F35" s="19"/>
      <c r="G35" s="18" t="s">
        <v>35</v>
      </c>
      <c r="H35" s="18" t="s">
        <v>4</v>
      </c>
      <c r="I35" s="18" t="s">
        <v>5</v>
      </c>
      <c r="J35" s="25" t="s">
        <v>6</v>
      </c>
    </row>
    <row r="36" spans="1:10" ht="24.95" customHeight="1" x14ac:dyDescent="0.2">
      <c r="B36" s="34"/>
      <c r="C36" s="34"/>
      <c r="D36" s="34"/>
      <c r="E36" s="34"/>
      <c r="F36" s="19"/>
      <c r="G36" s="20" t="s">
        <v>36</v>
      </c>
      <c r="H36" s="21"/>
      <c r="I36" s="21"/>
      <c r="J36" s="26">
        <f>Taxes[[#This Row],[Projected Cost]]-Taxes[[#This Row],[Actual Cost]]</f>
        <v>0</v>
      </c>
    </row>
    <row r="37" spans="1:10" ht="24.95" customHeight="1" x14ac:dyDescent="0.2">
      <c r="A37" s="14" t="s">
        <v>94</v>
      </c>
      <c r="B37" s="18" t="s">
        <v>37</v>
      </c>
      <c r="C37" s="18" t="s">
        <v>4</v>
      </c>
      <c r="D37" s="18" t="s">
        <v>5</v>
      </c>
      <c r="E37" s="18" t="s">
        <v>6</v>
      </c>
      <c r="F37" s="19"/>
      <c r="G37" s="20" t="s">
        <v>38</v>
      </c>
      <c r="H37" s="21"/>
      <c r="I37" s="21"/>
      <c r="J37" s="26">
        <f>Taxes[[#This Row],[Projected Cost]]-Taxes[[#This Row],[Actual Cost]]</f>
        <v>0</v>
      </c>
    </row>
    <row r="38" spans="1:10" ht="24.95" customHeight="1" x14ac:dyDescent="0.2">
      <c r="B38" s="20" t="s">
        <v>39</v>
      </c>
      <c r="C38" s="21"/>
      <c r="D38" s="21"/>
      <c r="E38" s="21">
        <f>Insurance[[#This Row],[Projected Cost]]-Insurance[[#This Row],[Actual Cost]]</f>
        <v>0</v>
      </c>
      <c r="F38" s="19"/>
      <c r="G38" s="20" t="s">
        <v>40</v>
      </c>
      <c r="H38" s="21"/>
      <c r="I38" s="21"/>
      <c r="J38" s="26">
        <f>Taxes[[#This Row],[Projected Cost]]-Taxes[[#This Row],[Actual Cost]]</f>
        <v>0</v>
      </c>
    </row>
    <row r="39" spans="1:10" ht="24.95" customHeight="1" x14ac:dyDescent="0.2">
      <c r="B39" s="20" t="s">
        <v>41</v>
      </c>
      <c r="C39" s="21"/>
      <c r="D39" s="21"/>
      <c r="E39" s="21">
        <f>Insurance[[#This Row],[Projected Cost]]-Insurance[[#This Row],[Actual Cost]]</f>
        <v>0</v>
      </c>
      <c r="F39" s="19"/>
      <c r="G39" s="20" t="s">
        <v>21</v>
      </c>
      <c r="H39" s="21"/>
      <c r="I39" s="21"/>
      <c r="J39" s="26">
        <f>Taxes[[#This Row],[Projected Cost]]-Taxes[[#This Row],[Actual Cost]]</f>
        <v>0</v>
      </c>
    </row>
    <row r="40" spans="1:10" ht="24.95" customHeight="1" x14ac:dyDescent="0.2">
      <c r="B40" s="20" t="s">
        <v>42</v>
      </c>
      <c r="C40" s="21"/>
      <c r="D40" s="21"/>
      <c r="E40" s="21">
        <f>Insurance[[#This Row],[Projected Cost]]-Insurance[[#This Row],[Actual Cost]]</f>
        <v>0</v>
      </c>
      <c r="F40" s="19"/>
      <c r="G40" s="22" t="s">
        <v>66</v>
      </c>
      <c r="H40" s="21"/>
      <c r="I40" s="21"/>
      <c r="J40" s="26">
        <f>SUBTOTAL(109,Taxes[Difference])</f>
        <v>0</v>
      </c>
    </row>
    <row r="41" spans="1:10" ht="24.95" customHeight="1" x14ac:dyDescent="0.2">
      <c r="B41" s="20" t="s">
        <v>21</v>
      </c>
      <c r="C41" s="21"/>
      <c r="D41" s="21"/>
      <c r="E41" s="21">
        <f>Insurance[[#This Row],[Projected Cost]]-Insurance[[#This Row],[Actual Cost]]</f>
        <v>0</v>
      </c>
      <c r="F41" s="19"/>
      <c r="G41" s="34"/>
      <c r="H41" s="34"/>
      <c r="I41" s="34"/>
      <c r="J41" s="35"/>
    </row>
    <row r="42" spans="1:10" ht="24.95" customHeight="1" x14ac:dyDescent="0.2">
      <c r="B42" s="22" t="s">
        <v>66</v>
      </c>
      <c r="C42" s="21"/>
      <c r="D42" s="21"/>
      <c r="E42" s="21">
        <f>SUBTOTAL(109,Insurance[Difference])</f>
        <v>0</v>
      </c>
      <c r="F42" s="19"/>
      <c r="G42" s="18" t="s">
        <v>43</v>
      </c>
      <c r="H42" s="18" t="s">
        <v>4</v>
      </c>
      <c r="I42" s="18" t="s">
        <v>5</v>
      </c>
      <c r="J42" s="25" t="s">
        <v>6</v>
      </c>
    </row>
    <row r="43" spans="1:10" ht="24.95" customHeight="1" x14ac:dyDescent="0.2">
      <c r="B43" s="34"/>
      <c r="C43" s="34"/>
      <c r="D43" s="34"/>
      <c r="E43" s="34"/>
      <c r="F43" s="19"/>
      <c r="G43" s="20" t="s">
        <v>44</v>
      </c>
      <c r="H43" s="21">
        <v>0</v>
      </c>
      <c r="I43" s="21"/>
      <c r="J43" s="26">
        <f>Savings[[#This Row],[Projected Cost]]-Savings[[#This Row],[Actual Cost]]</f>
        <v>0</v>
      </c>
    </row>
    <row r="44" spans="1:10" ht="24.95" customHeight="1" x14ac:dyDescent="0.2">
      <c r="A44" s="14" t="s">
        <v>88</v>
      </c>
      <c r="B44" s="18" t="s">
        <v>45</v>
      </c>
      <c r="C44" s="18" t="s">
        <v>4</v>
      </c>
      <c r="D44" s="18" t="s">
        <v>5</v>
      </c>
      <c r="E44" s="18" t="s">
        <v>6</v>
      </c>
      <c r="F44" s="19"/>
      <c r="G44" s="20" t="s">
        <v>46</v>
      </c>
      <c r="H44" s="21">
        <v>0</v>
      </c>
      <c r="I44" s="21"/>
      <c r="J44" s="26">
        <f>Savings[[#This Row],[Projected Cost]]-Savings[[#This Row],[Actual Cost]]</f>
        <v>0</v>
      </c>
    </row>
    <row r="45" spans="1:10" ht="24.95" customHeight="1" x14ac:dyDescent="0.2">
      <c r="B45" s="20" t="s">
        <v>47</v>
      </c>
      <c r="C45" s="21"/>
      <c r="D45" s="21"/>
      <c r="E45" s="21">
        <v>210</v>
      </c>
      <c r="F45" s="19"/>
      <c r="G45" s="20" t="s">
        <v>96</v>
      </c>
      <c r="H45" s="21">
        <v>0</v>
      </c>
      <c r="I45" s="21"/>
      <c r="J45" s="26">
        <f>Savings[[#This Row],[Projected Cost]]-Savings[[#This Row],[Actual Cost]]</f>
        <v>0</v>
      </c>
    </row>
    <row r="46" spans="1:10" ht="24.95" customHeight="1" x14ac:dyDescent="0.2">
      <c r="B46" s="20" t="s">
        <v>48</v>
      </c>
      <c r="C46" s="21"/>
      <c r="D46" s="21"/>
      <c r="E46" s="21">
        <f>Food[[#This Row],[Projected Cost]]-Food[[#This Row],[Actual Cost]]</f>
        <v>0</v>
      </c>
      <c r="F46" s="19"/>
      <c r="G46" s="22" t="s">
        <v>66</v>
      </c>
      <c r="H46" s="21"/>
      <c r="I46" s="21"/>
      <c r="J46" s="26">
        <f>SUBTOTAL(109,Savings[Difference])</f>
        <v>0</v>
      </c>
    </row>
    <row r="47" spans="1:10" ht="24.95" customHeight="1" x14ac:dyDescent="0.2">
      <c r="B47" s="20" t="s">
        <v>21</v>
      </c>
      <c r="C47" s="21"/>
      <c r="D47" s="21"/>
      <c r="E47" s="21">
        <f>Food[[#This Row],[Projected Cost]]-Food[[#This Row],[Actual Cost]]</f>
        <v>0</v>
      </c>
      <c r="F47" s="19"/>
      <c r="G47" s="34"/>
      <c r="H47" s="34"/>
      <c r="I47" s="34"/>
      <c r="J47" s="35"/>
    </row>
    <row r="48" spans="1:10" ht="24.95" customHeight="1" x14ac:dyDescent="0.2">
      <c r="B48" s="22" t="s">
        <v>66</v>
      </c>
      <c r="C48" s="21"/>
      <c r="D48" s="21"/>
      <c r="E48" s="21">
        <f>SUBTOTAL(109,Food[Difference])</f>
        <v>210</v>
      </c>
      <c r="F48" s="19"/>
      <c r="G48" s="18" t="s">
        <v>49</v>
      </c>
      <c r="H48" s="18" t="s">
        <v>4</v>
      </c>
      <c r="I48" s="18" t="s">
        <v>5</v>
      </c>
      <c r="J48" s="25" t="s">
        <v>6</v>
      </c>
    </row>
    <row r="49" spans="1:10" ht="24.95" customHeight="1" x14ac:dyDescent="0.2">
      <c r="B49" s="34"/>
      <c r="C49" s="34"/>
      <c r="D49" s="34"/>
      <c r="E49" s="34"/>
      <c r="F49" s="19"/>
      <c r="G49" s="20" t="s">
        <v>50</v>
      </c>
      <c r="H49" s="21">
        <v>0</v>
      </c>
      <c r="I49" s="21"/>
      <c r="J49" s="26">
        <f>Gifts[[#This Row],[Projected Cost]]-Gifts[[#This Row],[Actual Cost]]</f>
        <v>0</v>
      </c>
    </row>
    <row r="50" spans="1:10" ht="24.95" customHeight="1" x14ac:dyDescent="0.2">
      <c r="A50" s="14" t="s">
        <v>89</v>
      </c>
      <c r="B50" s="18" t="s">
        <v>51</v>
      </c>
      <c r="C50" s="18" t="s">
        <v>4</v>
      </c>
      <c r="D50" s="18" t="s">
        <v>5</v>
      </c>
      <c r="E50" s="18" t="s">
        <v>6</v>
      </c>
      <c r="F50" s="19"/>
      <c r="G50" s="20" t="s">
        <v>52</v>
      </c>
      <c r="H50" s="21"/>
      <c r="I50" s="21"/>
      <c r="J50" s="26">
        <f>Gifts[[#This Row],[Projected Cost]]-Gifts[[#This Row],[Actual Cost]]</f>
        <v>0</v>
      </c>
    </row>
    <row r="51" spans="1:10" ht="24.95" customHeight="1" x14ac:dyDescent="0.2">
      <c r="B51" s="20" t="s">
        <v>53</v>
      </c>
      <c r="C51" s="21"/>
      <c r="D51" s="21"/>
      <c r="E51" s="21">
        <f>Pets[[#This Row],[Projected Cost]]-Pets[[#This Row],[Actual Cost]]</f>
        <v>0</v>
      </c>
      <c r="F51" s="19"/>
      <c r="G51" s="20" t="s">
        <v>54</v>
      </c>
      <c r="H51" s="21"/>
      <c r="I51" s="21"/>
      <c r="J51" s="26">
        <f>Gifts[[#This Row],[Projected Cost]]-Gifts[[#This Row],[Actual Cost]]</f>
        <v>0</v>
      </c>
    </row>
    <row r="52" spans="1:10" ht="24.95" customHeight="1" x14ac:dyDescent="0.2">
      <c r="B52" s="20" t="s">
        <v>55</v>
      </c>
      <c r="C52" s="21"/>
      <c r="D52" s="21"/>
      <c r="E52" s="21">
        <f>Pets[[#This Row],[Projected Cost]]-Pets[[#This Row],[Actual Cost]]</f>
        <v>0</v>
      </c>
      <c r="F52" s="19"/>
      <c r="G52" s="22" t="s">
        <v>66</v>
      </c>
      <c r="H52" s="21"/>
      <c r="I52" s="21"/>
      <c r="J52" s="26">
        <f>SUBTOTAL(109,Gifts[Difference])</f>
        <v>0</v>
      </c>
    </row>
    <row r="53" spans="1:10" ht="24.95" customHeight="1" x14ac:dyDescent="0.2">
      <c r="B53" s="20" t="s">
        <v>56</v>
      </c>
      <c r="C53" s="21"/>
      <c r="D53" s="21"/>
      <c r="E53" s="21">
        <f>Pets[[#This Row],[Projected Cost]]-Pets[[#This Row],[Actual Cost]]</f>
        <v>0</v>
      </c>
      <c r="F53" s="19"/>
      <c r="G53" s="34"/>
      <c r="H53" s="34"/>
      <c r="I53" s="34"/>
      <c r="J53" s="35"/>
    </row>
    <row r="54" spans="1:10" ht="24.95" customHeight="1" x14ac:dyDescent="0.2">
      <c r="B54" s="20" t="s">
        <v>57</v>
      </c>
      <c r="C54" s="21"/>
      <c r="D54" s="21"/>
      <c r="E54" s="21">
        <f>Pets[[#This Row],[Projected Cost]]-Pets[[#This Row],[Actual Cost]]</f>
        <v>0</v>
      </c>
      <c r="F54" s="19"/>
      <c r="G54" s="18" t="s">
        <v>58</v>
      </c>
      <c r="H54" s="18" t="s">
        <v>4</v>
      </c>
      <c r="I54" s="18" t="s">
        <v>5</v>
      </c>
      <c r="J54" s="25" t="s">
        <v>6</v>
      </c>
    </row>
    <row r="55" spans="1:10" ht="24.95" customHeight="1" x14ac:dyDescent="0.2">
      <c r="B55" s="20" t="s">
        <v>21</v>
      </c>
      <c r="C55" s="21"/>
      <c r="D55" s="21"/>
      <c r="E55" s="21">
        <f>Pets[[#This Row],[Projected Cost]]-Pets[[#This Row],[Actual Cost]]</f>
        <v>0</v>
      </c>
      <c r="F55" s="19"/>
      <c r="G55" s="20" t="s">
        <v>95</v>
      </c>
      <c r="H55" s="21">
        <v>0</v>
      </c>
      <c r="I55" s="21"/>
      <c r="J55" s="26">
        <f>Legal[[#This Row],[Projected Cost]]-Legal[[#This Row],[Actual Cost]]</f>
        <v>0</v>
      </c>
    </row>
    <row r="56" spans="1:10" ht="24.95" customHeight="1" x14ac:dyDescent="0.2">
      <c r="B56" s="22" t="s">
        <v>66</v>
      </c>
      <c r="C56" s="21"/>
      <c r="D56" s="21"/>
      <c r="E56" s="21">
        <f>SUBTOTAL(109,Pets[Difference])</f>
        <v>0</v>
      </c>
      <c r="F56" s="19"/>
      <c r="G56" s="20" t="s">
        <v>59</v>
      </c>
      <c r="H56" s="21">
        <v>0</v>
      </c>
      <c r="I56" s="21"/>
      <c r="J56" s="26">
        <f>Legal[[#This Row],[Projected Cost]]-Legal[[#This Row],[Actual Cost]]</f>
        <v>0</v>
      </c>
    </row>
    <row r="57" spans="1:10" ht="24.95" customHeight="1" x14ac:dyDescent="0.2">
      <c r="B57" s="34"/>
      <c r="C57" s="34"/>
      <c r="D57" s="34"/>
      <c r="E57" s="34"/>
      <c r="F57" s="19"/>
      <c r="G57" s="20"/>
      <c r="H57" s="21"/>
      <c r="I57" s="21"/>
      <c r="J57" s="26">
        <f>Legal[[#This Row],[Projected Cost]]-Legal[[#This Row],[Actual Cost]]</f>
        <v>0</v>
      </c>
    </row>
    <row r="58" spans="1:10" ht="24.95" customHeight="1" x14ac:dyDescent="0.2">
      <c r="A58" s="14" t="s">
        <v>90</v>
      </c>
      <c r="B58" s="18" t="s">
        <v>60</v>
      </c>
      <c r="C58" s="18" t="s">
        <v>4</v>
      </c>
      <c r="D58" s="18" t="s">
        <v>5</v>
      </c>
      <c r="E58" s="18" t="s">
        <v>6</v>
      </c>
      <c r="F58" s="19"/>
      <c r="G58" s="20" t="s">
        <v>21</v>
      </c>
      <c r="H58" s="21"/>
      <c r="I58" s="21"/>
      <c r="J58" s="26">
        <f>Legal[[#This Row],[Projected Cost]]-Legal[[#This Row],[Actual Cost]]</f>
        <v>0</v>
      </c>
    </row>
    <row r="59" spans="1:10" ht="24.95" customHeight="1" x14ac:dyDescent="0.2">
      <c r="B59" s="20" t="s">
        <v>55</v>
      </c>
      <c r="C59" s="21"/>
      <c r="D59" s="21"/>
      <c r="E59" s="21">
        <f>PersonalCare[[#This Row],[Projected Cost]]-PersonalCare[[#This Row],[Actual Cost]]</f>
        <v>0</v>
      </c>
      <c r="F59" s="19"/>
      <c r="G59" s="22" t="s">
        <v>66</v>
      </c>
      <c r="H59" s="21"/>
      <c r="I59" s="21"/>
      <c r="J59" s="26">
        <f>SUBTOTAL(109,Legal[Difference])</f>
        <v>0</v>
      </c>
    </row>
    <row r="60" spans="1:10" ht="24.95" customHeight="1" x14ac:dyDescent="0.2">
      <c r="B60" s="20" t="s">
        <v>61</v>
      </c>
      <c r="C60" s="21"/>
      <c r="D60" s="21"/>
      <c r="E60" s="21">
        <f>PersonalCare[[#This Row],[Projected Cost]]-PersonalCare[[#This Row],[Actual Cost]]</f>
        <v>0</v>
      </c>
      <c r="F60" s="19"/>
      <c r="G60" s="32"/>
      <c r="H60" s="32"/>
      <c r="I60" s="32"/>
      <c r="J60" s="33"/>
    </row>
    <row r="61" spans="1:10" ht="24.95" customHeight="1" x14ac:dyDescent="0.2">
      <c r="A61" s="14" t="s">
        <v>91</v>
      </c>
      <c r="B61" s="20" t="s">
        <v>62</v>
      </c>
      <c r="C61" s="21"/>
      <c r="D61" s="21"/>
      <c r="E61" s="21">
        <f>PersonalCare[[#This Row],[Projected Cost]]-PersonalCare[[#This Row],[Actual Cost]]</f>
        <v>0</v>
      </c>
      <c r="F61" s="19"/>
      <c r="G61" s="36" t="s">
        <v>81</v>
      </c>
      <c r="H61" s="37"/>
      <c r="I61" s="38"/>
      <c r="J61" s="42">
        <f>SUBTOTAL(109,Housing[Projected Cost],Transportation[Projected Cost],Insurance[Projected Cost],Food[Projected Cost],Pets[Projected Cost],PersonalCare[Projected Cost],Entertainment[Projected Cost],Loans[Projected Cost],Taxes[Projected Cost],Savings[Projected Cost],Gifts[Projected Cost],Legal[Projected Cost])</f>
        <v>0</v>
      </c>
    </row>
    <row r="62" spans="1:10" ht="24.95" customHeight="1" x14ac:dyDescent="0.2">
      <c r="B62" s="20" t="s">
        <v>63</v>
      </c>
      <c r="C62" s="21"/>
      <c r="D62" s="21"/>
      <c r="E62" s="21">
        <f>PersonalCare[[#This Row],[Projected Cost]]-PersonalCare[[#This Row],[Actual Cost]]</f>
        <v>0</v>
      </c>
      <c r="F62" s="19"/>
      <c r="G62" s="45"/>
      <c r="H62" s="46"/>
      <c r="I62" s="47"/>
      <c r="J62" s="44"/>
    </row>
    <row r="63" spans="1:10" ht="24.95" customHeight="1" x14ac:dyDescent="0.2">
      <c r="B63" s="20" t="s">
        <v>64</v>
      </c>
      <c r="C63" s="21"/>
      <c r="D63" s="21"/>
      <c r="E63" s="21">
        <f>PersonalCare[[#This Row],[Projected Cost]]-PersonalCare[[#This Row],[Actual Cost]]</f>
        <v>0</v>
      </c>
      <c r="F63" s="19"/>
      <c r="G63" s="36" t="s">
        <v>82</v>
      </c>
      <c r="H63" s="37"/>
      <c r="I63" s="38"/>
      <c r="J63" s="42">
        <f>SUBTOTAL(109,Housing[Actual Cost],Transportation[Actual Cost],Insurance[Actual Cost],Food[Actual Cost],Pets[Actual Cost],PersonalCare[Actual Cost],Entertainment[Actual Cost],Loans[Actual Cost],Taxes[Actual Cost],Savings[Actual Cost],Gifts[Actual Cost],Legal[Actual Cost])</f>
        <v>0</v>
      </c>
    </row>
    <row r="64" spans="1:10" ht="24.95" customHeight="1" x14ac:dyDescent="0.2">
      <c r="B64" s="20" t="s">
        <v>65</v>
      </c>
      <c r="C64" s="21"/>
      <c r="D64" s="21"/>
      <c r="E64" s="21">
        <f>PersonalCare[[#This Row],[Projected Cost]]-PersonalCare[[#This Row],[Actual Cost]]</f>
        <v>0</v>
      </c>
      <c r="F64" s="19"/>
      <c r="G64" s="45"/>
      <c r="H64" s="46"/>
      <c r="I64" s="47"/>
      <c r="J64" s="44"/>
    </row>
    <row r="65" spans="1:10" ht="24.95" customHeight="1" x14ac:dyDescent="0.2">
      <c r="B65" s="20" t="s">
        <v>21</v>
      </c>
      <c r="C65" s="21"/>
      <c r="D65" s="21"/>
      <c r="E65" s="21">
        <f>PersonalCare[[#This Row],[Projected Cost]]-PersonalCare[[#This Row],[Actual Cost]]</f>
        <v>0</v>
      </c>
      <c r="F65" s="19"/>
      <c r="G65" s="36" t="s">
        <v>83</v>
      </c>
      <c r="H65" s="37"/>
      <c r="I65" s="38"/>
      <c r="J65" s="42">
        <f>J61-J63</f>
        <v>0</v>
      </c>
    </row>
    <row r="66" spans="1:10" ht="24.95" customHeight="1" thickBot="1" x14ac:dyDescent="0.25">
      <c r="A66" s="27"/>
      <c r="B66" s="28" t="s">
        <v>66</v>
      </c>
      <c r="C66" s="29"/>
      <c r="D66" s="29"/>
      <c r="E66" s="29">
        <f>SUBTOTAL(109,PersonalCare[Difference])</f>
        <v>0</v>
      </c>
      <c r="F66" s="30"/>
      <c r="G66" s="39"/>
      <c r="H66" s="40"/>
      <c r="I66" s="41"/>
      <c r="J66" s="43"/>
    </row>
    <row r="67" spans="1:10" x14ac:dyDescent="0.2">
      <c r="B67" s="31"/>
      <c r="C67" s="31"/>
      <c r="D67" s="31"/>
      <c r="E67" s="31"/>
    </row>
  </sheetData>
  <mergeCells count="26">
    <mergeCell ref="G34:J34"/>
    <mergeCell ref="G61:I62"/>
    <mergeCell ref="G25:J25"/>
    <mergeCell ref="E4:G5"/>
    <mergeCell ref="E6:G7"/>
    <mergeCell ref="E8:G9"/>
    <mergeCell ref="B26:E26"/>
    <mergeCell ref="B36:E36"/>
    <mergeCell ref="B43:E43"/>
    <mergeCell ref="B49:E49"/>
    <mergeCell ref="B57:E57"/>
    <mergeCell ref="B4:C4"/>
    <mergeCell ref="B9:C9"/>
    <mergeCell ref="H4:H5"/>
    <mergeCell ref="H6:H7"/>
    <mergeCell ref="H8:H9"/>
    <mergeCell ref="B67:E67"/>
    <mergeCell ref="G60:J60"/>
    <mergeCell ref="G53:J53"/>
    <mergeCell ref="G47:J47"/>
    <mergeCell ref="G41:J41"/>
    <mergeCell ref="G65:I66"/>
    <mergeCell ref="J65:J66"/>
    <mergeCell ref="J61:J62"/>
    <mergeCell ref="J63:J64"/>
    <mergeCell ref="G63:I64"/>
  </mergeCells>
  <dataValidations count="12">
    <dataValidation allowBlank="1" showInputMessage="1" showErrorMessage="1" prompt="Create a Personal Monthly Budget in this worksheet. Helpful instructions on how to use this worksheet are in cells in this column. Arrow down to get started." sqref="A1" xr:uid="{85E63DE1-60C0-4ACA-B0FD-63E5C07ADACE}"/>
    <dataValidation allowBlank="1" showInputMessage="1" showErrorMessage="1" prompt="Title of this worksheet is in cell C2. Next instruction is in cell A4." sqref="A2" xr:uid="{8FABA569-7F26-4CF0-8B9A-88257FA906D7}"/>
    <dataValidation allowBlank="1" showInputMessage="1" showErrorMessage="1" prompt="Projected Monthly Income label is in cell at right. Enter Income 1 in cell C5 and Extra Income in C6 to calculate Total monthly income in C7. Next instruction is in cell A7." sqref="A4" xr:uid="{F7E39F0B-7A84-4F5D-8206-7E47E3E059A4}"/>
    <dataValidation allowBlank="1" showInputMessage="1" showErrorMessage="1" prompt="Projected Balance is auto calculated in cell H4, Actual Balance in H6, and Difference in H8. Next instruction is in cell A9." sqref="A7" xr:uid="{4E0472A0-5F53-4CC9-B4B0-2DB5B1098D77}"/>
    <dataValidation allowBlank="1" showInputMessage="1" showErrorMessage="1" prompt="Actual Monthly Income label is in cell at right. Enter Income 1 in cell C10 and Extra Income in C11 to calculate Total monthly income in C12. Next instruction is in cell A14." sqref="A9" xr:uid="{E29A6CD5-D28D-4BFA-A121-36C17BFAB165}"/>
    <dataValidation allowBlank="1" showInputMessage="1" showErrorMessage="1" prompt="Enter details in Housing table starting in cell at right and in Entertainment table starting in cell G14. Next instruction is in cell A27." sqref="A14" xr:uid="{B83146D7-050E-4653-B489-248930EF5944}"/>
    <dataValidation allowBlank="1" showInputMessage="1" showErrorMessage="1" prompt="Enter details in Transportation table starting in cell at right and in Loans table starting in cell G26. Next instruction is in cell A37." sqref="A27" xr:uid="{5AD06978-4EBB-4895-B81A-3B92F1B20CDD}"/>
    <dataValidation allowBlank="1" showInputMessage="1" showErrorMessage="1" prompt="Enter details in Insurance table starting in cell at right and in Taxes table starting in cell G35. Next instruction is in cell A44." sqref="A37" xr:uid="{AB9BD39B-BFAD-4F60-8574-6A6B8D64A2A9}"/>
    <dataValidation allowBlank="1" showInputMessage="1" showErrorMessage="1" prompt="Enter details in Food table starting in cell at right and in Savings table starting in cell G42. Next instruction is in cell A50." sqref="A44" xr:uid="{310F5444-D638-4AA6-A38F-4C420097D0EE}"/>
    <dataValidation allowBlank="1" showInputMessage="1" showErrorMessage="1" prompt="Enter details in Pets table starting in cell at right and in Gifts table starting in cell G48. Next instruction is in cell A58." sqref="A50" xr:uid="{488D69B8-02FF-4B42-B80F-31CD4330AA15}"/>
    <dataValidation allowBlank="1" showInputMessage="1" showErrorMessage="1" prompt="Enter details in Personal Care table starting in cell at right and in Legal table starting in cell G54. Next instruction is in cell A61." sqref="A58" xr:uid="{0FC74B8A-FDCC-4F57-953D-0E7028D9ED76}"/>
    <dataValidation allowBlank="1" showInputMessage="1" showErrorMessage="1" prompt="Total Projected Cost is auto calculated in cell J61, Total Actual Cost in J63, and Total Difference in J65." sqref="A61" xr:uid="{CC39E501-0CF1-430C-AAB7-3AC3176BF9F5}"/>
  </dataValidations>
  <printOptions horizontalCentered="1"/>
  <pageMargins left="0.4" right="0.4" top="0.4" bottom="0.4" header="0.3" footer="0.3"/>
  <pageSetup scale="81" fitToHeight="0" orientation="portrait" r:id="rId1"/>
  <headerFooter differentFirst="1">
    <oddFooter>Page &amp;P of &amp;N</oddFooter>
  </headerFooter>
  <ignoredErrors>
    <ignoredError sqref="J15:J23 E28:E31 J27:J32 J36:J39 E38:E41 E46:E47 J43:J45 J49:J51 J55:J58 J61:J64 E59:E65 E51:E55 E33:E34" emptyCellReference="1"/>
  </ignoredErrors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E4917D-B4E2-41EC-A344-CAB929C318E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00D6369F-E7E4-4C61-9F47-33FFE80F8E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46AF36-0E29-43D5-9042-907F679B35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</vt:lpstr>
      <vt:lpstr>Personal Monthly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2019-03-18T20:41:36Z</dcterms:created>
  <dcterms:modified xsi:type="dcterms:W3CDTF">2020-12-07T08:25:52Z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